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4\"/>
    </mc:Choice>
  </mc:AlternateContent>
  <xr:revisionPtr revIDLastSave="0" documentId="13_ncr:1_{4C5A7A44-0281-437D-956B-52BC30ABF580}" xr6:coauthVersionLast="40" xr6:coauthVersionMax="40" xr10:uidLastSave="{00000000-0000-0000-0000-000000000000}"/>
  <bookViews>
    <workbookView xWindow="0" yWindow="0" windowWidth="28800" windowHeight="11310" xr2:uid="{00000000-000D-0000-FFFF-FFFF00000000}"/>
  </bookViews>
  <sheets>
    <sheet name="SECURIX" sheetId="1" r:id="rId1"/>
  </sheets>
  <calcPr calcId="181029"/>
</workbook>
</file>

<file path=xl/calcChain.xml><?xml version="1.0" encoding="utf-8"?>
<calcChain xmlns="http://schemas.openxmlformats.org/spreadsheetml/2006/main">
  <c r="B60" i="1" l="1"/>
  <c r="B61" i="1"/>
  <c r="B62" i="1"/>
  <c r="B63" i="1"/>
  <c r="B59" i="1"/>
  <c r="C42" i="1" l="1"/>
  <c r="C13" i="1"/>
  <c r="C14" i="1"/>
  <c r="C15" i="1"/>
  <c r="C16" i="1"/>
  <c r="C17" i="1"/>
  <c r="C18" i="1"/>
  <c r="C19" i="1"/>
  <c r="C20" i="1"/>
  <c r="C21" i="1"/>
  <c r="C22" i="1"/>
  <c r="C23" i="1"/>
  <c r="C24" i="1"/>
  <c r="B25" i="1"/>
  <c r="C7" i="1"/>
  <c r="A59" i="1"/>
  <c r="A60" i="1"/>
  <c r="A61" i="1"/>
  <c r="A62" i="1"/>
  <c r="A63" i="1"/>
  <c r="C25" i="1" l="1"/>
  <c r="C27" i="1" s="1"/>
</calcChain>
</file>

<file path=xl/sharedStrings.xml><?xml version="1.0" encoding="utf-8"?>
<sst xmlns="http://schemas.openxmlformats.org/spreadsheetml/2006/main" count="63" uniqueCount="56">
  <si>
    <t>SECURIX</t>
  </si>
  <si>
    <t>Prix de vente</t>
  </si>
  <si>
    <t>Marge</t>
  </si>
  <si>
    <t>Taux de détention</t>
  </si>
  <si>
    <t>Coût de rupture</t>
  </si>
  <si>
    <t>Coût de revient</t>
  </si>
  <si>
    <t>Nombre de</t>
  </si>
  <si>
    <t>Demande</t>
  </si>
  <si>
    <t>Nb de semaines</t>
  </si>
  <si>
    <t>semaines</t>
  </si>
  <si>
    <t>totale</t>
  </si>
  <si>
    <t>D&lt;=x</t>
  </si>
  <si>
    <t>Proba D&lt;=x</t>
  </si>
  <si>
    <t>Demande moyenne par semaine</t>
  </si>
  <si>
    <t>Point de</t>
  </si>
  <si>
    <t>Stock</t>
  </si>
  <si>
    <t>Coût</t>
  </si>
  <si>
    <t>commande</t>
  </si>
  <si>
    <t>de sécurité</t>
  </si>
  <si>
    <t>du Ss</t>
  </si>
  <si>
    <t>Pc=70</t>
  </si>
  <si>
    <t>Pc=80</t>
  </si>
  <si>
    <t>Pc=90</t>
  </si>
  <si>
    <t>Pc=100</t>
  </si>
  <si>
    <t>Pc=110</t>
  </si>
  <si>
    <t>Pc=120</t>
  </si>
  <si>
    <t>Espérance nombre de ruptures</t>
  </si>
  <si>
    <t>Total</t>
  </si>
  <si>
    <t>Coût rupture par réappro</t>
  </si>
  <si>
    <t>Coût annuel</t>
  </si>
  <si>
    <t>Coût Ss</t>
  </si>
  <si>
    <t>Coût total</t>
  </si>
  <si>
    <t>Stock Secu</t>
  </si>
  <si>
    <t>I/ Détermination des points de commande</t>
  </si>
  <si>
    <t>II/ Calcul des stocks de sécurité et du coût du stock de sécurité</t>
  </si>
  <si>
    <t>III/ Détermination des stocks de sécurité à partir de la loi normale</t>
  </si>
  <si>
    <t>Ecart type de la demande hebdo.</t>
  </si>
  <si>
    <t>Niveau de</t>
  </si>
  <si>
    <t>service</t>
  </si>
  <si>
    <t>Coefficient z</t>
  </si>
  <si>
    <t>fonction Excel</t>
  </si>
  <si>
    <t>IV/ Détermination du point de commande à partir d'un coût de rupture</t>
  </si>
  <si>
    <t>service visé</t>
  </si>
  <si>
    <t>&gt;= 70%</t>
  </si>
  <si>
    <t>&gt;= 80%</t>
  </si>
  <si>
    <t>&gt;= 90%</t>
  </si>
  <si>
    <t>&gt;= 95%</t>
  </si>
  <si>
    <t>= 99%</t>
  </si>
  <si>
    <t>= 100%</t>
  </si>
  <si>
    <t>Pt de cmde</t>
  </si>
  <si>
    <t>Reporter le stock de sécurité trouvé en II/</t>
  </si>
  <si>
    <t>= probabilité que la demande soit supérieure au point de commande</t>
  </si>
  <si>
    <t xml:space="preserve">  x quantité en rupture</t>
  </si>
  <si>
    <t>Coût de rupture annuel (4 commandes par an)</t>
  </si>
  <si>
    <t>Coût su stock de sécurité + coût de rupture</t>
  </si>
  <si>
    <t>Probabilité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</si>
</sst>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.5"/>
      <name val="Helv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0" xfId="0" applyNumberFormat="1" applyFont="1" applyFill="1"/>
    <xf numFmtId="0" fontId="2" fillId="4" borderId="0" xfId="0" applyFont="1" applyFill="1"/>
    <xf numFmtId="0" fontId="2" fillId="0" borderId="0" xfId="0" applyFont="1"/>
    <xf numFmtId="0" fontId="2" fillId="5" borderId="0" xfId="0" applyNumberFormat="1" applyFont="1" applyFill="1"/>
    <xf numFmtId="0" fontId="2" fillId="5" borderId="0" xfId="0" applyFont="1" applyFill="1"/>
    <xf numFmtId="1" fontId="2" fillId="5" borderId="0" xfId="0" applyNumberFormat="1" applyFont="1" applyFill="1"/>
    <xf numFmtId="9" fontId="2" fillId="5" borderId="0" xfId="0" applyNumberFormat="1" applyFont="1" applyFill="1"/>
    <xf numFmtId="0" fontId="2" fillId="0" borderId="0" xfId="0" applyNumberFormat="1" applyFont="1" applyFill="1"/>
    <xf numFmtId="0" fontId="2" fillId="0" borderId="0" xfId="0" applyFont="1" applyFill="1"/>
    <xf numFmtId="0" fontId="1" fillId="0" borderId="0" xfId="0" applyFont="1"/>
    <xf numFmtId="0" fontId="1" fillId="7" borderId="0" xfId="0" applyFont="1" applyFill="1" applyAlignment="1">
      <alignment horizontal="center"/>
    </xf>
    <xf numFmtId="0" fontId="1" fillId="7" borderId="4" xfId="0" applyNumberFormat="1" applyFont="1" applyFill="1" applyBorder="1" applyAlignment="1">
      <alignment horizontal="center"/>
    </xf>
    <xf numFmtId="0" fontId="1" fillId="7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0" fontId="1" fillId="2" borderId="6" xfId="0" applyFont="1" applyFill="1" applyBorder="1"/>
    <xf numFmtId="0" fontId="1" fillId="0" borderId="16" xfId="0" applyFont="1" applyFill="1" applyBorder="1"/>
    <xf numFmtId="0" fontId="1" fillId="7" borderId="7" xfId="0" applyNumberFormat="1" applyFont="1" applyFill="1" applyBorder="1" applyAlignment="1">
      <alignment horizontal="center"/>
    </xf>
    <xf numFmtId="0" fontId="1" fillId="7" borderId="8" xfId="0" applyNumberFormat="1" applyFont="1" applyFill="1" applyBorder="1" applyAlignment="1">
      <alignment horizontal="center"/>
    </xf>
    <xf numFmtId="0" fontId="1" fillId="7" borderId="9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7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2" fontId="1" fillId="2" borderId="10" xfId="0" applyNumberFormat="1" applyFont="1" applyFill="1" applyBorder="1"/>
    <xf numFmtId="0" fontId="1" fillId="7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9" fontId="1" fillId="0" borderId="16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7" borderId="11" xfId="0" applyNumberFormat="1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0" xfId="0" applyFont="1" applyFill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1" fillId="0" borderId="3" xfId="0" applyNumberFormat="1" applyFont="1" applyBorder="1" applyAlignment="1">
      <alignment horizontal="center"/>
    </xf>
    <xf numFmtId="0" fontId="2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2" fillId="6" borderId="13" xfId="0" applyNumberFormat="1" applyFont="1" applyFill="1" applyBorder="1" applyAlignment="1">
      <alignment horizontal="center"/>
    </xf>
    <xf numFmtId="0" fontId="2" fillId="6" borderId="5" xfId="0" applyNumberFormat="1" applyFont="1" applyFill="1" applyBorder="1" applyAlignment="1">
      <alignment horizontal="center"/>
    </xf>
    <xf numFmtId="0" fontId="2" fillId="6" borderId="14" xfId="0" applyNumberFormat="1" applyFont="1" applyFill="1" applyBorder="1" applyAlignment="1">
      <alignment horizontal="center"/>
    </xf>
    <xf numFmtId="0" fontId="2" fillId="6" borderId="15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6" borderId="6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1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1" fillId="0" borderId="0" xfId="0" applyNumberFormat="1" applyFont="1" applyBorder="1"/>
    <xf numFmtId="0" fontId="2" fillId="6" borderId="6" xfId="0" applyFont="1" applyFill="1" applyBorder="1"/>
    <xf numFmtId="0" fontId="2" fillId="3" borderId="4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3" borderId="6" xfId="0" quotePrefix="1" applyNumberFormat="1" applyFont="1" applyFill="1" applyBorder="1" applyAlignment="1">
      <alignment horizontal="center"/>
    </xf>
    <xf numFmtId="0" fontId="2" fillId="6" borderId="12" xfId="0" applyNumberFormat="1" applyFont="1" applyFill="1" applyBorder="1" applyAlignment="1">
      <alignment horizontal="center"/>
    </xf>
    <xf numFmtId="0" fontId="2" fillId="6" borderId="11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0" xfId="0" applyNumberFormat="1" applyFont="1" applyFill="1" applyBorder="1" applyAlignment="1">
      <alignment horizontal="center"/>
    </xf>
    <xf numFmtId="0" fontId="2" fillId="0" borderId="0" xfId="0" quotePrefix="1" applyFont="1"/>
    <xf numFmtId="0" fontId="1" fillId="2" borderId="13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9" fontId="1" fillId="2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Histogramme des demandes</a:t>
            </a:r>
          </a:p>
        </c:rich>
      </c:tx>
      <c:layout>
        <c:manualLayout>
          <c:xMode val="edge"/>
          <c:yMode val="edge"/>
          <c:x val="0.2113564668769716"/>
          <c:y val="4.245283018867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11987381703471"/>
          <c:y val="0.25471698113207547"/>
          <c:w val="0.7697160883280757"/>
          <c:h val="0.41037735849056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SECURIX!$B$12</c:f>
              <c:strCache>
                <c:ptCount val="1"/>
                <c:pt idx="0">
                  <c:v>semaines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SECURIX!$A$13:$A$24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cat>
          <c:val>
            <c:numRef>
              <c:f>SECURIX!$B$13:$B$24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19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2-4F6D-A39B-40085CA6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79256"/>
        <c:axId val="1"/>
      </c:barChart>
      <c:catAx>
        <c:axId val="33527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Demande</a:t>
                </a:r>
              </a:p>
            </c:rich>
          </c:tx>
          <c:layout>
            <c:manualLayout>
              <c:xMode val="edge"/>
              <c:yMode val="edge"/>
              <c:x val="0.48264984227129337"/>
              <c:y val="0.8301886792452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observations</a:t>
                </a:r>
              </a:p>
            </c:rich>
          </c:tx>
          <c:layout>
            <c:manualLayout>
              <c:xMode val="edge"/>
              <c:yMode val="edge"/>
              <c:x val="4.7318611987381701E-2"/>
              <c:y val="0.2452830188679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5279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7386570648603"/>
          <c:y val="8.9171974522292988E-2"/>
          <c:w val="0.85339259670810474"/>
          <c:h val="0.65286624203821653"/>
        </c:manualLayout>
      </c:layout>
      <c:lineChart>
        <c:grouping val="standard"/>
        <c:varyColors val="0"/>
        <c:ser>
          <c:idx val="0"/>
          <c:order val="0"/>
          <c:tx>
            <c:v>Coût de rupture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SECURIX!$C$55:$H$55</c:f>
              <c:strCache>
                <c:ptCount val="6"/>
                <c:pt idx="0">
                  <c:v>Pc=70</c:v>
                </c:pt>
                <c:pt idx="1">
                  <c:v>Pc=80</c:v>
                </c:pt>
                <c:pt idx="2">
                  <c:v>Pc=90</c:v>
                </c:pt>
                <c:pt idx="3">
                  <c:v>Pc=100</c:v>
                </c:pt>
                <c:pt idx="4">
                  <c:v>Pc=110</c:v>
                </c:pt>
                <c:pt idx="5">
                  <c:v>Pc=120</c:v>
                </c:pt>
              </c:strCache>
            </c:strRef>
          </c:cat>
          <c:val>
            <c:numRef>
              <c:f>SECURIX!$C$66:$H$66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A-4A9F-92F3-8AC44147CF09}"/>
            </c:ext>
          </c:extLst>
        </c:ser>
        <c:ser>
          <c:idx val="1"/>
          <c:order val="1"/>
          <c:tx>
            <c:v>Coût du Ss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SECURIX!$C$55:$H$55</c:f>
              <c:strCache>
                <c:ptCount val="6"/>
                <c:pt idx="0">
                  <c:v>Pc=70</c:v>
                </c:pt>
                <c:pt idx="1">
                  <c:v>Pc=80</c:v>
                </c:pt>
                <c:pt idx="2">
                  <c:v>Pc=90</c:v>
                </c:pt>
                <c:pt idx="3">
                  <c:v>Pc=100</c:v>
                </c:pt>
                <c:pt idx="4">
                  <c:v>Pc=110</c:v>
                </c:pt>
                <c:pt idx="5">
                  <c:v>Pc=120</c:v>
                </c:pt>
              </c:strCache>
            </c:strRef>
          </c:cat>
          <c:val>
            <c:numRef>
              <c:f>SECURIX!$C$67:$H$67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A-4A9F-92F3-8AC44147CF09}"/>
            </c:ext>
          </c:extLst>
        </c:ser>
        <c:ser>
          <c:idx val="2"/>
          <c:order val="2"/>
          <c:tx>
            <c:v>Coût total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SECURIX!$C$55:$H$55</c:f>
              <c:strCache>
                <c:ptCount val="6"/>
                <c:pt idx="0">
                  <c:v>Pc=70</c:v>
                </c:pt>
                <c:pt idx="1">
                  <c:v>Pc=80</c:v>
                </c:pt>
                <c:pt idx="2">
                  <c:v>Pc=90</c:v>
                </c:pt>
                <c:pt idx="3">
                  <c:v>Pc=100</c:v>
                </c:pt>
                <c:pt idx="4">
                  <c:v>Pc=110</c:v>
                </c:pt>
                <c:pt idx="5">
                  <c:v>Pc=120</c:v>
                </c:pt>
              </c:strCache>
            </c:strRef>
          </c:cat>
          <c:val>
            <c:numRef>
              <c:f>SECURIX!$C$68:$H$68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A-4A9F-92F3-8AC44147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80568"/>
        <c:axId val="1"/>
      </c:lineChart>
      <c:catAx>
        <c:axId val="33528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35280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29116872432381"/>
          <c:y val="0.89171974522292996"/>
          <c:w val="0.82056980452702377"/>
          <c:h val="8.5987261146496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5</xdr:row>
      <xdr:rowOff>104776</xdr:rowOff>
    </xdr:from>
    <xdr:to>
      <xdr:col>11</xdr:col>
      <xdr:colOff>114300</xdr:colOff>
      <xdr:row>25</xdr:row>
      <xdr:rowOff>38100</xdr:rowOff>
    </xdr:to>
    <xdr:graphicFrame macro="">
      <xdr:nvGraphicFramePr>
        <xdr:cNvPr id="1027" name="Graphique 3">
          <a:extLst>
            <a:ext uri="{FF2B5EF4-FFF2-40B4-BE49-F238E27FC236}">
              <a16:creationId xmlns:a16="http://schemas.microsoft.com/office/drawing/2014/main" id="{63584D0A-CB9F-4230-B857-DD2487C65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69</xdr:row>
      <xdr:rowOff>114300</xdr:rowOff>
    </xdr:from>
    <xdr:to>
      <xdr:col>7</xdr:col>
      <xdr:colOff>38100</xdr:colOff>
      <xdr:row>88</xdr:row>
      <xdr:rowOff>28575</xdr:rowOff>
    </xdr:to>
    <xdr:graphicFrame macro="">
      <xdr:nvGraphicFramePr>
        <xdr:cNvPr id="1028" name="Graphique 4">
          <a:extLst>
            <a:ext uri="{FF2B5EF4-FFF2-40B4-BE49-F238E27FC236}">
              <a16:creationId xmlns:a16="http://schemas.microsoft.com/office/drawing/2014/main" id="{D06905B3-94D6-427D-9081-DA301BCFD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A43" workbookViewId="0">
      <selection activeCell="B59" sqref="B59:B63"/>
    </sheetView>
  </sheetViews>
  <sheetFormatPr baseColWidth="10" defaultColWidth="11.5703125" defaultRowHeight="12.75" x14ac:dyDescent="0.2"/>
  <cols>
    <col min="1" max="1" width="15.42578125" style="3" customWidth="1"/>
    <col min="2" max="2" width="16.28515625" style="3" customWidth="1"/>
    <col min="3" max="3" width="14.42578125" style="3" customWidth="1"/>
    <col min="4" max="4" width="11.5703125" style="3"/>
    <col min="5" max="5" width="13.5703125" style="3" customWidth="1"/>
    <col min="6" max="16384" width="11.5703125" style="3"/>
  </cols>
  <sheetData>
    <row r="1" spans="1:6" x14ac:dyDescent="0.2">
      <c r="A1" s="1" t="s">
        <v>0</v>
      </c>
      <c r="B1" s="2"/>
    </row>
    <row r="3" spans="1:6" x14ac:dyDescent="0.2">
      <c r="A3" s="4" t="s">
        <v>1</v>
      </c>
      <c r="B3" s="5"/>
      <c r="C3" s="4">
        <v>100</v>
      </c>
    </row>
    <row r="4" spans="1:6" x14ac:dyDescent="0.2">
      <c r="A4" s="4" t="s">
        <v>2</v>
      </c>
      <c r="B4" s="5"/>
      <c r="C4" s="6">
        <v>40</v>
      </c>
    </row>
    <row r="5" spans="1:6" x14ac:dyDescent="0.2">
      <c r="A5" s="4" t="s">
        <v>3</v>
      </c>
      <c r="B5" s="5"/>
      <c r="C5" s="7">
        <v>0.24</v>
      </c>
    </row>
    <row r="6" spans="1:6" x14ac:dyDescent="0.2">
      <c r="A6" s="4" t="s">
        <v>4</v>
      </c>
      <c r="B6" s="5"/>
      <c r="C6" s="4">
        <v>140</v>
      </c>
    </row>
    <row r="7" spans="1:6" x14ac:dyDescent="0.2">
      <c r="A7" s="4" t="s">
        <v>5</v>
      </c>
      <c r="B7" s="5"/>
      <c r="C7" s="4">
        <f>C3-C4</f>
        <v>60</v>
      </c>
    </row>
    <row r="8" spans="1:6" x14ac:dyDescent="0.2">
      <c r="C8" s="8"/>
      <c r="D8" s="9"/>
      <c r="E8" s="8"/>
    </row>
    <row r="9" spans="1:6" x14ac:dyDescent="0.2">
      <c r="A9" s="10" t="s">
        <v>33</v>
      </c>
      <c r="C9" s="8"/>
      <c r="D9" s="9"/>
      <c r="E9" s="8"/>
    </row>
    <row r="11" spans="1:6" x14ac:dyDescent="0.2">
      <c r="A11" s="11"/>
      <c r="B11" s="12" t="s">
        <v>6</v>
      </c>
      <c r="C11" s="13" t="s">
        <v>7</v>
      </c>
      <c r="D11" s="14" t="s">
        <v>8</v>
      </c>
      <c r="E11" s="15"/>
      <c r="F11" s="16"/>
    </row>
    <row r="12" spans="1:6" ht="13.5" thickBot="1" x14ac:dyDescent="0.25">
      <c r="A12" s="17" t="s">
        <v>7</v>
      </c>
      <c r="B12" s="18" t="s">
        <v>9</v>
      </c>
      <c r="C12" s="19" t="s">
        <v>10</v>
      </c>
      <c r="D12" s="20" t="s">
        <v>11</v>
      </c>
      <c r="E12" s="20" t="s">
        <v>12</v>
      </c>
      <c r="F12" s="16"/>
    </row>
    <row r="13" spans="1:6" x14ac:dyDescent="0.2">
      <c r="A13" s="21">
        <v>10</v>
      </c>
      <c r="B13" s="21">
        <v>1</v>
      </c>
      <c r="C13" s="21">
        <f t="shared" ref="C13:C24" si="0">B13*A13</f>
        <v>10</v>
      </c>
      <c r="D13" s="22"/>
      <c r="E13" s="23"/>
      <c r="F13" s="16"/>
    </row>
    <row r="14" spans="1:6" x14ac:dyDescent="0.2">
      <c r="A14" s="24">
        <v>20</v>
      </c>
      <c r="B14" s="24">
        <v>2</v>
      </c>
      <c r="C14" s="24">
        <f t="shared" si="0"/>
        <v>40</v>
      </c>
      <c r="D14" s="14"/>
      <c r="E14" s="25"/>
      <c r="F14" s="16"/>
    </row>
    <row r="15" spans="1:6" x14ac:dyDescent="0.2">
      <c r="A15" s="24">
        <v>30</v>
      </c>
      <c r="B15" s="24">
        <v>5</v>
      </c>
      <c r="C15" s="24">
        <f t="shared" si="0"/>
        <v>150</v>
      </c>
      <c r="D15" s="14"/>
      <c r="E15" s="25"/>
      <c r="F15" s="16"/>
    </row>
    <row r="16" spans="1:6" x14ac:dyDescent="0.2">
      <c r="A16" s="24">
        <v>40</v>
      </c>
      <c r="B16" s="24">
        <v>10</v>
      </c>
      <c r="C16" s="24">
        <f t="shared" si="0"/>
        <v>400</v>
      </c>
      <c r="D16" s="14"/>
      <c r="E16" s="25"/>
      <c r="F16" s="16"/>
    </row>
    <row r="17" spans="1:6" x14ac:dyDescent="0.2">
      <c r="A17" s="24">
        <v>50</v>
      </c>
      <c r="B17" s="24">
        <v>15</v>
      </c>
      <c r="C17" s="24">
        <f t="shared" si="0"/>
        <v>750</v>
      </c>
      <c r="D17" s="14"/>
      <c r="E17" s="25"/>
      <c r="F17" s="16"/>
    </row>
    <row r="18" spans="1:6" x14ac:dyDescent="0.2">
      <c r="A18" s="24">
        <v>60</v>
      </c>
      <c r="B18" s="24">
        <v>19</v>
      </c>
      <c r="C18" s="24">
        <f t="shared" si="0"/>
        <v>1140</v>
      </c>
      <c r="D18" s="14"/>
      <c r="E18" s="25"/>
      <c r="F18" s="16"/>
    </row>
    <row r="19" spans="1:6" x14ac:dyDescent="0.2">
      <c r="A19" s="24">
        <v>70</v>
      </c>
      <c r="B19" s="24">
        <v>18</v>
      </c>
      <c r="C19" s="24">
        <f t="shared" si="0"/>
        <v>1260</v>
      </c>
      <c r="D19" s="14"/>
      <c r="E19" s="25"/>
      <c r="F19" s="16"/>
    </row>
    <row r="20" spans="1:6" x14ac:dyDescent="0.2">
      <c r="A20" s="24">
        <v>80</v>
      </c>
      <c r="B20" s="24">
        <v>14</v>
      </c>
      <c r="C20" s="24">
        <f t="shared" si="0"/>
        <v>1120</v>
      </c>
      <c r="D20" s="14"/>
      <c r="E20" s="25"/>
      <c r="F20" s="26"/>
    </row>
    <row r="21" spans="1:6" x14ac:dyDescent="0.2">
      <c r="A21" s="24">
        <v>90</v>
      </c>
      <c r="B21" s="24">
        <v>9</v>
      </c>
      <c r="C21" s="24">
        <f t="shared" si="0"/>
        <v>810</v>
      </c>
      <c r="D21" s="14"/>
      <c r="E21" s="25"/>
      <c r="F21" s="26"/>
    </row>
    <row r="22" spans="1:6" x14ac:dyDescent="0.2">
      <c r="A22" s="24">
        <v>100</v>
      </c>
      <c r="B22" s="24">
        <v>4</v>
      </c>
      <c r="C22" s="24">
        <f t="shared" si="0"/>
        <v>400</v>
      </c>
      <c r="D22" s="14"/>
      <c r="E22" s="25"/>
      <c r="F22" s="26"/>
    </row>
    <row r="23" spans="1:6" x14ac:dyDescent="0.2">
      <c r="A23" s="24">
        <v>110</v>
      </c>
      <c r="B23" s="24">
        <v>2</v>
      </c>
      <c r="C23" s="24">
        <f t="shared" si="0"/>
        <v>220</v>
      </c>
      <c r="D23" s="14"/>
      <c r="E23" s="25"/>
      <c r="F23" s="26"/>
    </row>
    <row r="24" spans="1:6" ht="13.5" thickBot="1" x14ac:dyDescent="0.25">
      <c r="A24" s="17">
        <v>120</v>
      </c>
      <c r="B24" s="17">
        <v>1</v>
      </c>
      <c r="C24" s="17">
        <f t="shared" si="0"/>
        <v>120</v>
      </c>
      <c r="D24" s="27"/>
      <c r="E24" s="28"/>
      <c r="F24" s="26"/>
    </row>
    <row r="25" spans="1:6" x14ac:dyDescent="0.2">
      <c r="A25" s="11"/>
      <c r="B25" s="29">
        <f>SUM(B13:B24)</f>
        <v>100</v>
      </c>
      <c r="C25" s="21">
        <f>SUM(C13:C24)</f>
        <v>6420</v>
      </c>
      <c r="D25" s="30"/>
      <c r="E25" s="31"/>
      <c r="F25" s="32"/>
    </row>
    <row r="27" spans="1:6" x14ac:dyDescent="0.2">
      <c r="A27" s="33" t="s">
        <v>13</v>
      </c>
      <c r="B27" s="34"/>
      <c r="C27" s="35">
        <f>C25/B25</f>
        <v>64.2</v>
      </c>
    </row>
    <row r="28" spans="1:6" x14ac:dyDescent="0.2">
      <c r="A28" s="36"/>
      <c r="B28" s="36"/>
      <c r="C28" s="37"/>
    </row>
    <row r="29" spans="1:6" x14ac:dyDescent="0.2">
      <c r="A29" s="52" t="s">
        <v>34</v>
      </c>
      <c r="B29" s="36"/>
      <c r="C29" s="37"/>
    </row>
    <row r="31" spans="1:6" x14ac:dyDescent="0.2">
      <c r="A31" s="54" t="s">
        <v>37</v>
      </c>
      <c r="B31" s="57" t="s">
        <v>14</v>
      </c>
      <c r="C31" s="38" t="s">
        <v>15</v>
      </c>
      <c r="D31" s="39" t="s">
        <v>16</v>
      </c>
    </row>
    <row r="32" spans="1:6" x14ac:dyDescent="0.2">
      <c r="A32" s="55" t="s">
        <v>42</v>
      </c>
      <c r="B32" s="58" t="s">
        <v>17</v>
      </c>
      <c r="C32" s="40" t="s">
        <v>18</v>
      </c>
      <c r="D32" s="41" t="s">
        <v>19</v>
      </c>
    </row>
    <row r="33" spans="1:4" x14ac:dyDescent="0.2">
      <c r="A33" s="42" t="s">
        <v>43</v>
      </c>
      <c r="B33" s="43"/>
      <c r="C33" s="43"/>
      <c r="D33" s="43"/>
    </row>
    <row r="34" spans="1:4" x14ac:dyDescent="0.2">
      <c r="A34" s="42" t="s">
        <v>44</v>
      </c>
      <c r="B34" s="43"/>
      <c r="C34" s="43"/>
      <c r="D34" s="43"/>
    </row>
    <row r="35" spans="1:4" x14ac:dyDescent="0.2">
      <c r="A35" s="42" t="s">
        <v>45</v>
      </c>
      <c r="B35" s="43"/>
      <c r="C35" s="43"/>
      <c r="D35" s="43"/>
    </row>
    <row r="36" spans="1:4" x14ac:dyDescent="0.2">
      <c r="A36" s="42" t="s">
        <v>46</v>
      </c>
      <c r="B36" s="43"/>
      <c r="C36" s="43"/>
      <c r="D36" s="43"/>
    </row>
    <row r="37" spans="1:4" x14ac:dyDescent="0.2">
      <c r="A37" s="56" t="s">
        <v>47</v>
      </c>
      <c r="B37" s="43"/>
      <c r="C37" s="43"/>
      <c r="D37" s="43"/>
    </row>
    <row r="38" spans="1:4" x14ac:dyDescent="0.2">
      <c r="A38" s="56" t="s">
        <v>48</v>
      </c>
      <c r="B38" s="43"/>
      <c r="C38" s="43"/>
      <c r="D38" s="43"/>
    </row>
    <row r="40" spans="1:4" x14ac:dyDescent="0.2">
      <c r="A40" s="10" t="s">
        <v>35</v>
      </c>
    </row>
    <row r="41" spans="1:4" x14ac:dyDescent="0.2">
      <c r="A41" s="10"/>
    </row>
    <row r="42" spans="1:4" x14ac:dyDescent="0.2">
      <c r="A42" s="33" t="s">
        <v>36</v>
      </c>
      <c r="B42" s="34"/>
      <c r="C42" s="35">
        <f>21.2</f>
        <v>21.2</v>
      </c>
    </row>
    <row r="43" spans="1:4" x14ac:dyDescent="0.2">
      <c r="A43" s="10"/>
    </row>
    <row r="44" spans="1:4" x14ac:dyDescent="0.2">
      <c r="A44" s="54" t="s">
        <v>37</v>
      </c>
      <c r="B44" s="60" t="s">
        <v>39</v>
      </c>
      <c r="C44" s="61" t="s">
        <v>14</v>
      </c>
    </row>
    <row r="45" spans="1:4" x14ac:dyDescent="0.2">
      <c r="A45" s="59" t="s">
        <v>38</v>
      </c>
      <c r="B45" s="62" t="s">
        <v>40</v>
      </c>
      <c r="C45" s="63" t="s">
        <v>17</v>
      </c>
    </row>
    <row r="46" spans="1:4" x14ac:dyDescent="0.2">
      <c r="A46" s="54">
        <v>0.7</v>
      </c>
      <c r="B46" s="53"/>
      <c r="C46" s="53"/>
    </row>
    <row r="47" spans="1:4" x14ac:dyDescent="0.2">
      <c r="A47" s="54">
        <v>0.8</v>
      </c>
      <c r="B47" s="53"/>
      <c r="C47" s="53"/>
    </row>
    <row r="48" spans="1:4" x14ac:dyDescent="0.2">
      <c r="A48" s="54">
        <v>0.9</v>
      </c>
      <c r="B48" s="53"/>
      <c r="C48" s="53"/>
    </row>
    <row r="49" spans="1:10" x14ac:dyDescent="0.2">
      <c r="A49" s="54">
        <v>0.95</v>
      </c>
      <c r="B49" s="53"/>
      <c r="C49" s="53"/>
    </row>
    <row r="50" spans="1:10" x14ac:dyDescent="0.2">
      <c r="A50" s="54">
        <v>0.99</v>
      </c>
      <c r="B50" s="53"/>
      <c r="C50" s="53"/>
    </row>
    <row r="51" spans="1:10" x14ac:dyDescent="0.2">
      <c r="A51" s="54">
        <v>0.999</v>
      </c>
      <c r="B51" s="53"/>
      <c r="C51" s="53"/>
    </row>
    <row r="53" spans="1:10" x14ac:dyDescent="0.2">
      <c r="A53" s="10" t="s">
        <v>41</v>
      </c>
    </row>
    <row r="55" spans="1:10" x14ac:dyDescent="0.2">
      <c r="A55" s="27"/>
      <c r="B55" s="65"/>
      <c r="C55" s="44" t="s">
        <v>20</v>
      </c>
      <c r="D55" s="44" t="s">
        <v>21</v>
      </c>
      <c r="E55" s="44" t="s">
        <v>22</v>
      </c>
      <c r="F55" s="44" t="s">
        <v>23</v>
      </c>
      <c r="G55" s="44" t="s">
        <v>24</v>
      </c>
      <c r="H55" s="45" t="s">
        <v>25</v>
      </c>
    </row>
    <row r="56" spans="1:10" x14ac:dyDescent="0.2">
      <c r="A56" s="27" t="s">
        <v>49</v>
      </c>
      <c r="B56" s="27"/>
      <c r="C56" s="46">
        <v>70</v>
      </c>
      <c r="D56" s="46">
        <v>80</v>
      </c>
      <c r="E56" s="46">
        <v>90</v>
      </c>
      <c r="F56" s="46">
        <v>100</v>
      </c>
      <c r="G56" s="46">
        <v>110</v>
      </c>
      <c r="H56" s="46">
        <v>120</v>
      </c>
    </row>
    <row r="57" spans="1:10" x14ac:dyDescent="0.2">
      <c r="A57" s="27" t="s">
        <v>32</v>
      </c>
      <c r="B57" s="27"/>
      <c r="C57" s="46"/>
      <c r="D57" s="46"/>
      <c r="E57" s="46"/>
      <c r="F57" s="46"/>
      <c r="G57" s="46"/>
      <c r="H57" s="46"/>
      <c r="J57" s="3" t="s">
        <v>50</v>
      </c>
    </row>
    <row r="58" spans="1:10" x14ac:dyDescent="0.2">
      <c r="A58" s="14" t="s">
        <v>7</v>
      </c>
      <c r="B58" s="66" t="s">
        <v>55</v>
      </c>
      <c r="C58" s="47" t="s">
        <v>26</v>
      </c>
      <c r="D58" s="47"/>
      <c r="E58" s="47"/>
      <c r="F58" s="47"/>
      <c r="G58" s="47"/>
      <c r="H58" s="48"/>
      <c r="J58" s="3" t="s">
        <v>26</v>
      </c>
    </row>
    <row r="59" spans="1:10" x14ac:dyDescent="0.2">
      <c r="A59" s="49">
        <f>A20</f>
        <v>80</v>
      </c>
      <c r="B59" s="67">
        <f>B20/$B$25</f>
        <v>0.14000000000000001</v>
      </c>
      <c r="C59" s="46"/>
      <c r="D59" s="50"/>
      <c r="E59" s="50"/>
      <c r="F59" s="50"/>
      <c r="G59" s="50"/>
      <c r="H59" s="46"/>
      <c r="J59" s="64" t="s">
        <v>51</v>
      </c>
    </row>
    <row r="60" spans="1:10" x14ac:dyDescent="0.2">
      <c r="A60" s="49">
        <f>A21</f>
        <v>90</v>
      </c>
      <c r="B60" s="67">
        <f t="shared" ref="B60:B63" si="1">B21/$B$25</f>
        <v>0.09</v>
      </c>
      <c r="C60" s="46"/>
      <c r="D60" s="46"/>
      <c r="E60" s="50"/>
      <c r="F60" s="50"/>
      <c r="G60" s="50"/>
      <c r="H60" s="46"/>
      <c r="J60" s="64" t="s">
        <v>52</v>
      </c>
    </row>
    <row r="61" spans="1:10" x14ac:dyDescent="0.2">
      <c r="A61" s="49">
        <f>A22</f>
        <v>100</v>
      </c>
      <c r="B61" s="67">
        <f t="shared" si="1"/>
        <v>0.04</v>
      </c>
      <c r="C61" s="46"/>
      <c r="D61" s="46"/>
      <c r="E61" s="46"/>
      <c r="F61" s="50"/>
      <c r="G61" s="50"/>
      <c r="H61" s="46"/>
    </row>
    <row r="62" spans="1:10" x14ac:dyDescent="0.2">
      <c r="A62" s="49">
        <f>A23</f>
        <v>110</v>
      </c>
      <c r="B62" s="67">
        <f t="shared" si="1"/>
        <v>0.02</v>
      </c>
      <c r="C62" s="46"/>
      <c r="D62" s="46"/>
      <c r="E62" s="46"/>
      <c r="F62" s="46"/>
      <c r="G62" s="50"/>
      <c r="H62" s="46"/>
    </row>
    <row r="63" spans="1:10" x14ac:dyDescent="0.2">
      <c r="A63" s="49">
        <f>A24</f>
        <v>120</v>
      </c>
      <c r="B63" s="67">
        <f t="shared" si="1"/>
        <v>0.01</v>
      </c>
      <c r="C63" s="46"/>
      <c r="D63" s="46"/>
      <c r="E63" s="46"/>
      <c r="F63" s="46"/>
      <c r="G63" s="46"/>
      <c r="H63" s="46"/>
    </row>
    <row r="64" spans="1:10" x14ac:dyDescent="0.2">
      <c r="A64" s="14" t="s">
        <v>27</v>
      </c>
      <c r="B64" s="14"/>
      <c r="C64" s="46"/>
      <c r="D64" s="46"/>
      <c r="E64" s="46"/>
      <c r="F64" s="46"/>
      <c r="G64" s="46"/>
      <c r="H64" s="46"/>
    </row>
    <row r="65" spans="1:10" x14ac:dyDescent="0.2">
      <c r="A65" s="14" t="s">
        <v>28</v>
      </c>
      <c r="B65" s="14"/>
      <c r="C65" s="46"/>
      <c r="D65" s="46"/>
      <c r="E65" s="46"/>
      <c r="F65" s="46"/>
      <c r="G65" s="46"/>
      <c r="H65" s="46"/>
      <c r="J65" s="3" t="s">
        <v>28</v>
      </c>
    </row>
    <row r="66" spans="1:10" x14ac:dyDescent="0.2">
      <c r="A66" s="14" t="s">
        <v>29</v>
      </c>
      <c r="B66" s="14"/>
      <c r="C66" s="46"/>
      <c r="D66" s="46"/>
      <c r="E66" s="46"/>
      <c r="F66" s="46"/>
      <c r="G66" s="46"/>
      <c r="H66" s="46"/>
      <c r="J66" s="3" t="s">
        <v>53</v>
      </c>
    </row>
    <row r="67" spans="1:10" x14ac:dyDescent="0.2">
      <c r="A67" s="14" t="s">
        <v>30</v>
      </c>
      <c r="B67" s="14"/>
      <c r="C67" s="46"/>
      <c r="D67" s="46"/>
      <c r="E67" s="46"/>
      <c r="F67" s="46"/>
      <c r="G67" s="46"/>
      <c r="H67" s="46"/>
    </row>
    <row r="68" spans="1:10" x14ac:dyDescent="0.2">
      <c r="A68" s="14" t="s">
        <v>31</v>
      </c>
      <c r="B68" s="14"/>
      <c r="C68" s="46"/>
      <c r="D68" s="46"/>
      <c r="E68" s="46"/>
      <c r="F68" s="46"/>
      <c r="G68" s="51"/>
      <c r="H68" s="46"/>
      <c r="J68" s="3" t="s">
        <v>54</v>
      </c>
    </row>
  </sheetData>
  <phoneticPr fontId="0" type="noConversion"/>
  <printOptions gridLinesSet="0"/>
  <pageMargins left="0.78740157480314998" right="0.78740157480314998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SECURIX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Gérard</cp:lastModifiedBy>
  <dcterms:created xsi:type="dcterms:W3CDTF">1998-12-22T13:55:15Z</dcterms:created>
  <dcterms:modified xsi:type="dcterms:W3CDTF">2019-01-04T14:11:23Z</dcterms:modified>
</cp:coreProperties>
</file>